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jose_000\Documents\4to. TRIMESTRE DIGITAL 2017\"/>
    </mc:Choice>
  </mc:AlternateContent>
  <bookViews>
    <workbookView xWindow="0" yWindow="0" windowWidth="20430" windowHeight="7050"/>
  </bookViews>
  <sheets>
    <sheet name="EAI" sheetId="1" r:id="rId1"/>
    <sheet name="Instructivo_EAI" sheetId="6" r:id="rId2"/>
    <sheet name="CRI" sheetId="4" r:id="rId3"/>
    <sheet name="Instructivo_CRI" sheetId="7" r:id="rId4"/>
    <sheet name="CFF" sheetId="3" r:id="rId5"/>
    <sheet name="Instructivo_CFF" sheetId="8" r:id="rId6"/>
  </sheets>
  <definedNames>
    <definedName name="_xlnm._FilterDatabase" localSheetId="4" hidden="1">CFF!$A$2:$K$18</definedName>
    <definedName name="_xlnm._FilterDatabase" localSheetId="2" hidden="1">CRI!$A$2:$K$3</definedName>
    <definedName name="_xlnm._FilterDatabase" localSheetId="0" hidden="1">EAI!$A$2:$M$6</definedName>
  </definedNames>
  <calcPr calcId="152511"/>
</workbook>
</file>

<file path=xl/calcChain.xml><?xml version="1.0" encoding="utf-8"?>
<calcChain xmlns="http://schemas.openxmlformats.org/spreadsheetml/2006/main">
  <c r="H21" i="3" l="1"/>
  <c r="I21" i="3" l="1"/>
  <c r="I17" i="3"/>
  <c r="I15" i="3"/>
  <c r="I14" i="3"/>
  <c r="I13" i="3"/>
  <c r="I12" i="3"/>
  <c r="I10" i="3"/>
  <c r="I9" i="3"/>
  <c r="I8" i="3"/>
  <c r="I7" i="3"/>
  <c r="I6" i="3"/>
  <c r="I5" i="3"/>
  <c r="H19" i="3"/>
  <c r="I19" i="3" s="1"/>
  <c r="H18" i="3"/>
  <c r="I18" i="3" s="1"/>
  <c r="H17" i="3"/>
  <c r="H15" i="3"/>
  <c r="H14" i="3"/>
  <c r="H13" i="3"/>
  <c r="H12" i="3"/>
  <c r="H11" i="3"/>
  <c r="I11" i="3" s="1"/>
  <c r="H10" i="3"/>
  <c r="H9" i="3"/>
  <c r="H8" i="3"/>
  <c r="H7" i="3"/>
  <c r="H6" i="3"/>
  <c r="H5" i="3"/>
  <c r="G20" i="3"/>
  <c r="H20" i="3" s="1"/>
  <c r="I20" i="3" s="1"/>
  <c r="G16" i="3"/>
  <c r="G4" i="3"/>
  <c r="H4" i="3" s="1"/>
  <c r="I4" i="3" s="1"/>
  <c r="F20" i="3"/>
  <c r="F16" i="3"/>
  <c r="F4" i="3"/>
  <c r="E20" i="3"/>
  <c r="E16" i="3"/>
  <c r="E4" i="3"/>
  <c r="D20" i="3"/>
  <c r="D16" i="3"/>
  <c r="D4" i="3"/>
  <c r="D3" i="3"/>
  <c r="C4" i="3"/>
  <c r="C16" i="3"/>
  <c r="C3" i="3" s="1"/>
  <c r="C20" i="3"/>
  <c r="I16" i="4"/>
  <c r="I15" i="4"/>
  <c r="I14" i="4"/>
  <c r="I13" i="4"/>
  <c r="I12" i="4"/>
  <c r="I10" i="4"/>
  <c r="I9" i="4"/>
  <c r="I8" i="4"/>
  <c r="I7" i="4"/>
  <c r="I6" i="4"/>
  <c r="I5" i="4"/>
  <c r="I4" i="4"/>
  <c r="H18" i="4"/>
  <c r="I18" i="4" s="1"/>
  <c r="H17" i="4"/>
  <c r="I17" i="4" s="1"/>
  <c r="H16" i="4"/>
  <c r="H15" i="4"/>
  <c r="H14" i="4"/>
  <c r="H13" i="4"/>
  <c r="H12" i="4"/>
  <c r="H11" i="4"/>
  <c r="I11" i="4" s="1"/>
  <c r="H10" i="4"/>
  <c r="H9" i="4"/>
  <c r="H8" i="4"/>
  <c r="H7" i="4"/>
  <c r="H6" i="4"/>
  <c r="H5" i="4"/>
  <c r="H4" i="4"/>
  <c r="G3" i="4"/>
  <c r="F3" i="4"/>
  <c r="E3" i="4"/>
  <c r="D3" i="4"/>
  <c r="C3" i="4"/>
  <c r="G3" i="3" l="1"/>
  <c r="H3" i="3" s="1"/>
  <c r="I3" i="3" s="1"/>
  <c r="F3" i="3"/>
  <c r="E3" i="3"/>
  <c r="H16" i="3"/>
  <c r="I16" i="3" s="1"/>
  <c r="J14" i="1" l="1"/>
  <c r="K14" i="1" s="1"/>
  <c r="G14" i="1"/>
  <c r="H14" i="1" s="1"/>
  <c r="J13" i="1"/>
  <c r="K13" i="1" s="1"/>
  <c r="G13" i="1"/>
  <c r="H13" i="1" s="1"/>
  <c r="J12" i="1"/>
  <c r="K12" i="1" s="1"/>
  <c r="G12" i="1"/>
  <c r="H12" i="1" s="1"/>
  <c r="J11" i="1"/>
  <c r="K11" i="1" s="1"/>
  <c r="G11" i="1"/>
  <c r="H11" i="1" s="1"/>
  <c r="J10" i="1"/>
  <c r="K10" i="1" s="1"/>
  <c r="G10" i="1"/>
  <c r="H10" i="1" s="1"/>
  <c r="J9" i="1"/>
  <c r="K9" i="1" s="1"/>
  <c r="G9" i="1"/>
  <c r="H9" i="1" s="1"/>
  <c r="H4" i="1" s="1"/>
  <c r="J8" i="1"/>
  <c r="K8" i="1" s="1"/>
  <c r="G8" i="1"/>
  <c r="H8" i="1" s="1"/>
  <c r="J7" i="1"/>
  <c r="K7" i="1" s="1"/>
  <c r="G7" i="1"/>
  <c r="H7" i="1" s="1"/>
  <c r="J6" i="1"/>
  <c r="K6" i="1" s="1"/>
  <c r="G6" i="1"/>
  <c r="H6" i="1" s="1"/>
  <c r="J5" i="1"/>
  <c r="K5" i="1" s="1"/>
  <c r="G5" i="1"/>
  <c r="H5" i="1" s="1"/>
  <c r="I4" i="1"/>
  <c r="J4" i="1" s="1"/>
  <c r="K4" i="1" s="1"/>
  <c r="F4" i="1"/>
  <c r="E4" i="1"/>
  <c r="G4" i="1" l="1"/>
  <c r="H3" i="4" l="1"/>
  <c r="I3" i="4" s="1"/>
  <c r="J3" i="1"/>
</calcChain>
</file>

<file path=xl/sharedStrings.xml><?xml version="1.0" encoding="utf-8"?>
<sst xmlns="http://schemas.openxmlformats.org/spreadsheetml/2006/main" count="148" uniqueCount="61">
  <si>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</si>
  <si>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</si>
  <si>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</si>
  <si>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</si>
  <si>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</si>
  <si>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</si>
  <si>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</si>
  <si>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</si>
  <si>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</si>
  <si>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</si>
  <si>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</si>
  <si>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</si>
  <si>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</si>
  <si>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</si>
  <si>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</si>
  <si>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</si>
  <si>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</si>
  <si>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</si>
  <si>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</si>
  <si>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</si>
  <si>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</si>
  <si>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</si>
  <si>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</si>
  <si>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</si>
  <si>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</si>
  <si>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</si>
  <si>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</si>
  <si>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</si>
  <si>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Instructivo</t>
  </si>
  <si>
    <t>Restricción:</t>
  </si>
  <si>
    <t>Recomendaciones:</t>
  </si>
  <si>
    <t>Aclaración:</t>
  </si>
  <si>
    <t>Para la información impresa sólo por rubro y por fuente de financiamiento.</t>
  </si>
  <si>
    <t>Los ingresos excedentes se presentan cuando la diferencia del presupuesto recaudado menos el presupuesto estimado arroje una variación positiva.</t>
  </si>
  <si>
    <t>Se deberá presentar los ingresos clasificados conforme al Clasificador por Rubro de Ingresos aprobado por el CONAC.</t>
  </si>
  <si>
    <t>Se deberá presentar los ingresos clasificados de acuerdo a la identificación de los ingresos del Gobierno, a los ingresos de Organismos y Empresas y a los ingresos derivados de financiamiento.</t>
  </si>
  <si>
    <t>Apegarse al número de columnas.</t>
  </si>
  <si>
    <t>No se puede modificar el formato.</t>
  </si>
  <si>
    <r>
      <rPr>
        <b/>
        <sz val="8"/>
        <color indexed="8"/>
        <rFont val="Arial"/>
        <family val="2"/>
      </rPr>
      <t>CONCEPTO</t>
    </r>
    <r>
      <rPr>
        <sz val="8"/>
        <color indexed="8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</si>
  <si>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ESTIMADO</t>
    </r>
    <r>
      <rPr>
        <sz val="8"/>
        <color indexed="8"/>
        <rFont val="Arial"/>
        <family val="2"/>
      </rPr>
      <t>: Son los importes que se aprueban anualmente en la Ley de Ingresos, e incluyen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Ingresos.</t>
    </r>
  </si>
  <si>
    <r>
      <rPr>
        <b/>
        <sz val="8"/>
        <color indexed="8"/>
        <rFont val="Arial"/>
        <family val="2"/>
      </rPr>
      <t>AMPLIACIONES Y REDUCCIONES</t>
    </r>
    <r>
      <rPr>
        <sz val="8"/>
        <color indexed="8"/>
        <rFont val="Arial"/>
        <family val="2"/>
      </rPr>
      <t>: Las modificaciones realizadas al Pronóstico de Ingresos.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</si>
  <si>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 Momento contable que refleja la asignación presupuestaria en lo relativo a la  Ley de Ingresos que resulte de incorporar en su caso, las modificaciones al ingreso estimado, previstas en la ley de ingresos.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</si>
  <si>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En esta columna debe registrarse los "abonos" del devengado. Es el momento contable que se realiza cuando existe jurídicamente el derecho de cobro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 En el caso de resoluciones en firme (definitivas) y pago en parcialidades, se deberán reconocer cuando ocurre la notificación de la resolución y/o en la firma del convenio de pago en parcialidades, respectivamente.  En esta columna deben ser los "abonos" del devengado.</t>
    </r>
  </si>
  <si>
    <r>
      <rPr>
        <b/>
        <sz val="8"/>
        <color indexed="8"/>
        <rFont val="Arial"/>
        <family val="2"/>
      </rPr>
      <t>RECAUDADO</t>
    </r>
    <r>
      <rPr>
        <sz val="8"/>
        <color indexed="8"/>
        <rFont val="Arial"/>
        <family val="2"/>
      </rPr>
      <t>: En esta columna debe registrarse los "abonos" del recaudado. Es el momento contable que refleja el cobro en efectivo o cualquier otro medio de pago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</t>
    </r>
  </si>
  <si>
    <r>
      <rPr>
        <b/>
        <sz val="8"/>
        <color indexed="8"/>
        <rFont val="Arial"/>
        <family val="2"/>
      </rPr>
      <t>DIFERENCIA</t>
    </r>
    <r>
      <rPr>
        <sz val="8"/>
        <color indexed="8"/>
        <rFont val="Arial"/>
        <family val="2"/>
      </rPr>
      <t>: Es el Recaudado menos Estimado.</t>
    </r>
  </si>
  <si>
    <r>
      <rPr>
        <b/>
        <sz val="8"/>
        <color indexed="8"/>
        <rFont val="Arial"/>
        <family val="2"/>
      </rPr>
      <t>EXCEDENTES</t>
    </r>
    <r>
      <rPr>
        <sz val="8"/>
        <color indexed="8"/>
        <rFont val="Arial"/>
        <family val="2"/>
      </rPr>
      <t>: Sólo aplica cuando el importe de la columna de diferencia sea mayor a cero.</t>
    </r>
  </si>
  <si>
    <t>Aprovechamientos no comprendidos en las fracciones de la Ley de Ingresos causadas en ejercicios fiscales anteriores pendientes de liquidación o pago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</si>
  <si>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</si>
  <si>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</si>
  <si>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</si>
  <si>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 xml:space="preserve">: Se refiere al código asignado por el CONAC de acuerdo a la estructura del Clasificador por Fuente de Financiamiento. (DOF 2-ene-13) </t>
    </r>
    <r>
      <rPr>
        <b/>
        <sz val="8"/>
        <color indexed="8"/>
        <rFont val="Arial"/>
        <family val="2"/>
      </rPr>
      <t>a un dígito.</t>
    </r>
    <r>
      <rPr>
        <sz val="8"/>
        <color indexed="8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Considerando que la clasificación publicada en el DOF 20-dic-16 a dos dígitos será obligatoria hasta 2018 y CONAC no ha emitido cambios a este documento.</t>
    </r>
  </si>
  <si>
    <r>
      <rPr>
        <b/>
        <sz val="8"/>
        <color indexed="8"/>
        <rFont val="Arial"/>
        <family val="2"/>
      </rPr>
      <t>CE</t>
    </r>
    <r>
      <rPr>
        <sz val="8"/>
        <color indexed="8"/>
        <rFont val="Arial"/>
        <family val="2"/>
      </rPr>
      <t xml:space="preserve">: Se refiere al código asignado por el CONAC de acuerdo a la estructura de la Clasificación Económica. (DOF 7-jul-11) </t>
    </r>
    <r>
      <rPr>
        <b/>
        <sz val="8"/>
        <color indexed="8"/>
        <rFont val="Arial"/>
        <family val="2"/>
      </rPr>
      <t>A tres dígitos</t>
    </r>
  </si>
  <si>
    <r>
      <rPr>
        <b/>
        <sz val="8"/>
        <color indexed="8"/>
        <rFont val="Arial"/>
        <family val="2"/>
      </rPr>
      <t>CRI</t>
    </r>
    <r>
      <rPr>
        <sz val="8"/>
        <color indexed="8"/>
        <rFont val="Arial"/>
        <family val="2"/>
      </rPr>
      <t xml:space="preserve">: Se refiere al código asignado por el CONAC de acuerdo a la estructura del Clasificador por Rubros de Ingreso. (DOF-2-ene-13) </t>
    </r>
    <r>
      <rPr>
        <b/>
        <sz val="8"/>
        <color indexed="8"/>
        <rFont val="Arial"/>
        <family val="2"/>
      </rPr>
      <t xml:space="preserve">A </t>
    </r>
    <r>
      <rPr>
        <b/>
        <sz val="8"/>
        <color rgb="FFFF0000"/>
        <rFont val="Arial"/>
        <family val="2"/>
      </rPr>
      <t>cuatro</t>
    </r>
    <r>
      <rPr>
        <b/>
        <sz val="8"/>
        <color indexed="8"/>
        <rFont val="Arial"/>
        <family val="2"/>
      </rPr>
      <t xml:space="preserve"> niveles.</t>
    </r>
  </si>
  <si>
    <t>4.4.3</t>
  </si>
  <si>
    <t>Ingresos por Venta de Bienes y Servicios</t>
  </si>
  <si>
    <t>Ingresos Derivados de Financiamiento</t>
  </si>
  <si>
    <t>Director Administrativo
C.P José Isaac Ortega Ramírez</t>
  </si>
  <si>
    <t>Director Cultural
Sr. Gerardo Emrique Partido Vite</t>
  </si>
  <si>
    <t>Fideicomiso Museo de la Ciudad de León
ESTADO ANALÍTICO DE INGRESOS 
DEL 1 DE ENERO AL 31 DE DICIEMBRE DE 2017</t>
  </si>
  <si>
    <t>Fideicomiso Museo de la Ciudad de León
ESTADO ANALÍTICO DE INGRESOS POR RUBRO
DEL 1 DE ENERO AL 31 DE DICIEMBRE DE 2017</t>
  </si>
  <si>
    <t>Fideicomiso  Museo de la Ciudad de León
ESTADO ANALÍTICO DE INGRESOS POR FUENTE DE FINANCIAMIENTO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</si>
</sst>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9" fontId="2" fillId="0" borderId="0" applyFont="0" applyFill="0" applyBorder="0" applyAlignment="0" applyProtection="0"/>
  </cellStyleXfs>
  <cellXfs count="77">
    <xf numFmtId="0" fontId="0" fillId="0" borderId="0" xfId="0"/>
    <xf numFmtId="0" fontId="10" fillId="0" borderId="0" xfId="8" applyFont="1" applyFill="1" applyBorder="1" applyAlignment="1">
      <alignment vertical="top"/>
    </xf>
    <xf numFmtId="0" fontId="6" fillId="0" borderId="0" xfId="8" applyFont="1" applyFill="1" applyBorder="1" applyAlignment="1">
      <alignment horizontal="center" vertical="top"/>
    </xf>
    <xf numFmtId="0" fontId="6" fillId="0" borderId="0" xfId="8" applyFont="1" applyFill="1" applyBorder="1" applyAlignment="1">
      <alignment vertical="top"/>
    </xf>
    <xf numFmtId="4" fontId="6" fillId="0" borderId="0" xfId="8" applyNumberFormat="1" applyFont="1" applyFill="1" applyBorder="1" applyAlignment="1" applyProtection="1">
      <alignment vertical="top"/>
      <protection locked="0"/>
    </xf>
    <xf numFmtId="4" fontId="10" fillId="0" borderId="0" xfId="8" applyNumberFormat="1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horizontal="center" vertical="top"/>
      <protection locked="0"/>
    </xf>
    <xf numFmtId="0" fontId="10" fillId="0" borderId="0" xfId="8" applyFont="1" applyFill="1" applyBorder="1" applyAlignment="1" applyProtection="1">
      <alignment vertical="top" wrapText="1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4" fontId="10" fillId="0" borderId="1" xfId="8" applyNumberFormat="1" applyFont="1" applyFill="1" applyBorder="1" applyAlignment="1" applyProtection="1">
      <alignment vertical="top"/>
      <protection locked="0"/>
    </xf>
    <xf numFmtId="4" fontId="10" fillId="0" borderId="2" xfId="8" applyNumberFormat="1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</xf>
    <xf numFmtId="0" fontId="7" fillId="0" borderId="0" xfId="9" applyFont="1" applyBorder="1" applyAlignment="1" applyProtection="1">
      <alignment horizontal="center" vertical="top"/>
    </xf>
    <xf numFmtId="0" fontId="7" fillId="0" borderId="0" xfId="9" applyFont="1" applyBorder="1" applyAlignment="1" applyProtection="1">
      <alignment horizontal="center" vertical="top"/>
      <protection hidden="1"/>
    </xf>
    <xf numFmtId="0" fontId="10" fillId="0" borderId="0" xfId="8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/>
    </xf>
    <xf numFmtId="4" fontId="10" fillId="0" borderId="3" xfId="8" applyNumberFormat="1" applyFont="1" applyFill="1" applyBorder="1" applyAlignment="1" applyProtection="1">
      <alignment vertical="top"/>
      <protection locked="0"/>
    </xf>
    <xf numFmtId="4" fontId="6" fillId="0" borderId="3" xfId="8" applyNumberFormat="1" applyFont="1" applyFill="1" applyBorder="1" applyAlignment="1" applyProtection="1">
      <alignment vertical="top"/>
      <protection locked="0"/>
    </xf>
    <xf numFmtId="4" fontId="6" fillId="0" borderId="4" xfId="8" applyNumberFormat="1" applyFont="1" applyFill="1" applyBorder="1" applyAlignment="1" applyProtection="1">
      <alignment vertical="top"/>
      <protection locked="0"/>
    </xf>
    <xf numFmtId="4" fontId="6" fillId="0" borderId="5" xfId="8" applyNumberFormat="1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 wrapText="1"/>
    </xf>
    <xf numFmtId="0" fontId="6" fillId="0" borderId="0" xfId="8" applyFont="1" applyFill="1" applyBorder="1" applyAlignment="1" applyProtection="1">
      <alignment horizontal="center" vertical="top"/>
    </xf>
    <xf numFmtId="0" fontId="4" fillId="2" borderId="0" xfId="9" applyFont="1" applyFill="1" applyBorder="1" applyAlignment="1">
      <alignment horizontal="left" vertical="center" wrapText="1"/>
    </xf>
    <xf numFmtId="0" fontId="4" fillId="3" borderId="0" xfId="9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vertical="center" wrapText="1" indent="1"/>
    </xf>
    <xf numFmtId="0" fontId="7" fillId="0" borderId="7" xfId="9" applyFont="1" applyBorder="1" applyAlignment="1" applyProtection="1">
      <alignment horizontal="center" vertical="top"/>
      <protection locked="0"/>
    </xf>
    <xf numFmtId="0" fontId="6" fillId="0" borderId="7" xfId="8" applyFont="1" applyFill="1" applyBorder="1" applyAlignment="1" applyProtection="1">
      <alignment horizontal="center" vertical="top"/>
      <protection locked="0"/>
    </xf>
    <xf numFmtId="0" fontId="6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 wrapText="1" indent="1"/>
      <protection locked="0"/>
    </xf>
    <xf numFmtId="0" fontId="6" fillId="0" borderId="8" xfId="8" quotePrefix="1" applyFont="1" applyFill="1" applyBorder="1" applyAlignment="1" applyProtection="1">
      <alignment horizontal="center" vertical="top"/>
      <protection locked="0"/>
    </xf>
    <xf numFmtId="0" fontId="6" fillId="0" borderId="4" xfId="8" applyFont="1" applyFill="1" applyBorder="1" applyAlignment="1" applyProtection="1">
      <alignment vertical="top"/>
      <protection locked="0"/>
    </xf>
    <xf numFmtId="0" fontId="7" fillId="4" borderId="9" xfId="8" applyFont="1" applyFill="1" applyBorder="1" applyAlignment="1">
      <alignment horizontal="center" vertical="center"/>
    </xf>
    <xf numFmtId="0" fontId="7" fillId="4" borderId="9" xfId="8" applyFont="1" applyFill="1" applyBorder="1" applyAlignment="1">
      <alignment horizontal="center" vertical="center" wrapText="1"/>
    </xf>
    <xf numFmtId="0" fontId="6" fillId="0" borderId="0" xfId="8" applyFont="1" applyFill="1" applyBorder="1" applyAlignment="1" applyProtection="1">
      <alignment horizontal="left" vertical="top" wrapText="1" indent="1"/>
    </xf>
    <xf numFmtId="0" fontId="6" fillId="0" borderId="0" xfId="8" applyFont="1" applyFill="1" applyBorder="1" applyAlignment="1" applyProtection="1">
      <alignment horizontal="left" vertical="top" indent="2"/>
    </xf>
    <xf numFmtId="0" fontId="10" fillId="0" borderId="0" xfId="8" applyFont="1" applyFill="1" applyBorder="1" applyAlignment="1" applyProtection="1">
      <alignment horizontal="justify" vertical="top" wrapText="1"/>
    </xf>
    <xf numFmtId="0" fontId="6" fillId="0" borderId="4" xfId="8" applyFont="1" applyFill="1" applyBorder="1" applyAlignment="1" applyProtection="1">
      <alignment horizontal="left" vertical="top" wrapText="1" indent="1"/>
    </xf>
    <xf numFmtId="0" fontId="7" fillId="4" borderId="9" xfId="8" applyFont="1" applyFill="1" applyBorder="1" applyAlignment="1" applyProtection="1">
      <alignment horizontal="center" vertical="center"/>
    </xf>
    <xf numFmtId="0" fontId="7" fillId="4" borderId="10" xfId="8" applyFont="1" applyFill="1" applyBorder="1" applyAlignment="1" applyProtection="1">
      <alignment horizontal="center" vertical="center"/>
    </xf>
    <xf numFmtId="0" fontId="7" fillId="4" borderId="10" xfId="8" applyFont="1" applyFill="1" applyBorder="1" applyAlignment="1" applyProtection="1">
      <alignment horizontal="center" vertical="center" wrapText="1"/>
    </xf>
    <xf numFmtId="0" fontId="7" fillId="4" borderId="9" xfId="8" applyFont="1" applyFill="1" applyBorder="1" applyAlignment="1" applyProtection="1">
      <alignment horizontal="center" vertical="center" wrapText="1"/>
    </xf>
    <xf numFmtId="0" fontId="7" fillId="0" borderId="6" xfId="9" applyFont="1" applyBorder="1" applyAlignment="1" applyProtection="1">
      <alignment horizontal="center" vertical="top"/>
    </xf>
    <xf numFmtId="0" fontId="10" fillId="0" borderId="1" xfId="8" applyFont="1" applyFill="1" applyBorder="1" applyAlignment="1" applyProtection="1">
      <alignment vertical="top" wrapText="1"/>
    </xf>
    <xf numFmtId="0" fontId="7" fillId="0" borderId="7" xfId="9" applyFont="1" applyBorder="1" applyAlignment="1" applyProtection="1">
      <alignment horizontal="center" vertical="top"/>
    </xf>
    <xf numFmtId="0" fontId="6" fillId="0" borderId="7" xfId="8" applyFont="1" applyFill="1" applyBorder="1" applyAlignment="1" applyProtection="1">
      <alignment horizontal="center" vertical="top"/>
    </xf>
    <xf numFmtId="0" fontId="6" fillId="0" borderId="8" xfId="8" quotePrefix="1" applyFont="1" applyFill="1" applyBorder="1" applyAlignment="1" applyProtection="1">
      <alignment horizontal="center" vertical="top"/>
    </xf>
    <xf numFmtId="0" fontId="11" fillId="0" borderId="0" xfId="9" applyFont="1" applyAlignment="1" applyProtection="1">
      <alignment vertical="top"/>
    </xf>
    <xf numFmtId="0" fontId="11" fillId="0" borderId="0" xfId="9" applyFont="1" applyAlignment="1">
      <alignment vertical="top" wrapText="1"/>
    </xf>
    <xf numFmtId="4" fontId="11" fillId="0" borderId="0" xfId="9" applyNumberFormat="1" applyFont="1" applyAlignment="1">
      <alignment vertical="top"/>
    </xf>
    <xf numFmtId="0" fontId="11" fillId="0" borderId="0" xfId="9" applyFont="1" applyAlignment="1">
      <alignment vertical="top"/>
    </xf>
    <xf numFmtId="0" fontId="11" fillId="0" borderId="0" xfId="9" applyFont="1" applyAlignment="1" applyProtection="1">
      <alignment vertical="top" wrapText="1"/>
      <protection locked="0"/>
    </xf>
    <xf numFmtId="0" fontId="11" fillId="0" borderId="0" xfId="9" applyFont="1" applyAlignment="1" applyProtection="1">
      <alignment horizontal="left" vertical="top" wrapText="1" indent="5"/>
      <protection locked="0"/>
    </xf>
    <xf numFmtId="0" fontId="11" fillId="0" borderId="0" xfId="9" applyFont="1" applyAlignment="1" applyProtection="1">
      <alignment vertical="top"/>
      <protection locked="0"/>
    </xf>
    <xf numFmtId="0" fontId="11" fillId="0" borderId="0" xfId="9" applyFont="1" applyAlignment="1" applyProtection="1">
      <alignment horizontal="center" vertical="top"/>
      <protection locked="0"/>
    </xf>
    <xf numFmtId="0" fontId="11" fillId="0" borderId="0" xfId="9" applyFont="1" applyBorder="1" applyAlignment="1" applyProtection="1">
      <alignment horizontal="left" vertical="top" wrapText="1" indent="2"/>
      <protection locked="0"/>
    </xf>
    <xf numFmtId="0" fontId="11" fillId="0" borderId="0" xfId="9" applyFont="1" applyBorder="1" applyAlignment="1" applyProtection="1">
      <alignment vertical="top" wrapText="1"/>
      <protection locked="0"/>
    </xf>
    <xf numFmtId="0" fontId="11" fillId="0" borderId="0" xfId="9" applyFont="1" applyBorder="1" applyAlignment="1" applyProtection="1">
      <alignment horizontal="left" vertical="top" wrapText="1"/>
      <protection locked="0"/>
    </xf>
    <xf numFmtId="0" fontId="4" fillId="2" borderId="0" xfId="9" applyFont="1" applyFill="1" applyBorder="1" applyAlignment="1">
      <alignment horizontal="justify" vertical="center" wrapText="1"/>
    </xf>
    <xf numFmtId="0" fontId="1" fillId="0" borderId="0" xfId="0" applyFont="1" applyAlignment="1">
      <alignment horizontal="justify" wrapText="1"/>
    </xf>
    <xf numFmtId="0" fontId="0" fillId="0" borderId="0" xfId="0" applyFont="1" applyAlignment="1">
      <alignment horizontal="justify" wrapText="1"/>
    </xf>
    <xf numFmtId="0" fontId="4" fillId="3" borderId="0" xfId="9" applyFont="1" applyFill="1" applyBorder="1" applyAlignment="1">
      <alignment horizontal="justify" vertical="center" wrapText="1"/>
    </xf>
    <xf numFmtId="0" fontId="0" fillId="0" borderId="0" xfId="0" applyFont="1" applyAlignment="1">
      <alignment horizontal="justify"/>
    </xf>
    <xf numFmtId="0" fontId="1" fillId="0" borderId="0" xfId="8" applyFont="1" applyFill="1" applyBorder="1" applyAlignment="1" applyProtection="1">
      <alignment horizontal="center" vertical="top"/>
      <protection locked="0"/>
    </xf>
    <xf numFmtId="0" fontId="6" fillId="0" borderId="4" xfId="8" applyFont="1" applyFill="1" applyBorder="1" applyAlignment="1" applyProtection="1">
      <alignment horizontal="center" vertical="top"/>
      <protection locked="0"/>
    </xf>
    <xf numFmtId="49" fontId="1" fillId="0" borderId="4" xfId="8" applyNumberFormat="1" applyFont="1" applyFill="1" applyBorder="1" applyAlignment="1" applyProtection="1">
      <alignment horizontal="center" vertical="top"/>
      <protection locked="0"/>
    </xf>
    <xf numFmtId="0" fontId="1" fillId="0" borderId="0" xfId="8" applyFont="1" applyFill="1" applyBorder="1" applyAlignment="1" applyProtection="1">
      <alignment vertical="top" wrapText="1"/>
      <protection locked="0"/>
    </xf>
    <xf numFmtId="4" fontId="1" fillId="0" borderId="0" xfId="8" applyNumberFormat="1" applyFont="1" applyFill="1" applyBorder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horizontal="justify" vertical="top" wrapText="1"/>
      <protection locked="0"/>
    </xf>
    <xf numFmtId="0" fontId="1" fillId="0" borderId="4" xfId="8" applyFont="1" applyFill="1" applyBorder="1" applyAlignment="1" applyProtection="1">
      <alignment horizontal="justify" vertical="top" wrapText="1"/>
      <protection locked="0"/>
    </xf>
    <xf numFmtId="4" fontId="1" fillId="0" borderId="4" xfId="8" applyNumberFormat="1" applyFont="1" applyFill="1" applyBorder="1" applyAlignment="1" applyProtection="1">
      <alignment vertical="top"/>
      <protection locked="0"/>
    </xf>
    <xf numFmtId="4" fontId="0" fillId="0" borderId="3" xfId="8" applyNumberFormat="1" applyFont="1" applyFill="1" applyBorder="1" applyAlignment="1" applyProtection="1">
      <alignment vertical="top"/>
      <protection locked="0"/>
    </xf>
    <xf numFmtId="4" fontId="0" fillId="0" borderId="5" xfId="8" applyNumberFormat="1" applyFont="1" applyFill="1" applyBorder="1" applyAlignment="1" applyProtection="1">
      <alignment vertical="top"/>
      <protection locked="0"/>
    </xf>
    <xf numFmtId="0" fontId="7" fillId="4" borderId="11" xfId="8" applyFont="1" applyFill="1" applyBorder="1" applyAlignment="1" applyProtection="1">
      <alignment horizontal="center" vertical="center" wrapText="1"/>
      <protection locked="0"/>
    </xf>
    <xf numFmtId="0" fontId="7" fillId="4" borderId="12" xfId="8" applyFont="1" applyFill="1" applyBorder="1" applyAlignment="1" applyProtection="1">
      <alignment horizontal="center" vertical="center" wrapText="1"/>
      <protection locked="0"/>
    </xf>
    <xf numFmtId="0" fontId="7" fillId="4" borderId="13" xfId="8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zoomScaleNormal="100" workbookViewId="0">
      <pane ySplit="2" topLeftCell="A3" activePane="bottomLeft" state="frozen"/>
      <selection activeCell="H25" sqref="H25"/>
      <selection pane="bottomLeft" activeCell="I11" sqref="I11"/>
    </sheetView>
  </sheetViews>
  <sheetFormatPr baseColWidth="10" defaultColWidth="12" defaultRowHeight="11.25" x14ac:dyDescent="0.2"/>
  <cols>
    <col min="1" max="3" width="8.83203125" style="8" customWidth="1"/>
    <col min="4" max="4" width="50.83203125" style="8" customWidth="1"/>
    <col min="5" max="11" width="17.83203125" style="4" customWidth="1"/>
    <col min="12" max="16384" width="12" style="8"/>
  </cols>
  <sheetData>
    <row r="1" spans="1:11" s="1" customFormat="1" ht="35.1" customHeight="1" x14ac:dyDescent="0.2">
      <c r="A1" s="74" t="s">
        <v>58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1" s="2" customFormat="1" ht="24.95" customHeight="1" x14ac:dyDescent="0.2">
      <c r="A2" s="33" t="s">
        <v>3</v>
      </c>
      <c r="B2" s="33" t="s">
        <v>2</v>
      </c>
      <c r="C2" s="33" t="s">
        <v>1</v>
      </c>
      <c r="D2" s="33" t="s">
        <v>0</v>
      </c>
      <c r="E2" s="34" t="s">
        <v>5</v>
      </c>
      <c r="F2" s="34" t="s">
        <v>27</v>
      </c>
      <c r="G2" s="34" t="s">
        <v>6</v>
      </c>
      <c r="H2" s="34" t="s">
        <v>7</v>
      </c>
      <c r="I2" s="34" t="s">
        <v>9</v>
      </c>
      <c r="J2" s="34" t="s">
        <v>10</v>
      </c>
      <c r="K2" s="34" t="s">
        <v>8</v>
      </c>
    </row>
    <row r="3" spans="1:11" s="3" customFormat="1" x14ac:dyDescent="0.2">
      <c r="A3" s="13">
        <v>90001</v>
      </c>
      <c r="B3" s="12"/>
      <c r="C3" s="12"/>
      <c r="D3" s="20" t="s">
        <v>4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f>+I3-E3</f>
        <v>0</v>
      </c>
      <c r="K3" s="5">
        <v>0</v>
      </c>
    </row>
    <row r="4" spans="1:11" x14ac:dyDescent="0.2">
      <c r="A4" s="13">
        <v>90001</v>
      </c>
      <c r="B4" s="12"/>
      <c r="C4" s="12"/>
      <c r="D4" s="20" t="s">
        <v>4</v>
      </c>
      <c r="E4" s="5">
        <f>+E9+E10+E11+E13+E14</f>
        <v>3089668.33</v>
      </c>
      <c r="F4" s="5">
        <f>+F9+F10+F11+F13+F14</f>
        <v>0</v>
      </c>
      <c r="G4" s="5">
        <f>+E4+F4</f>
        <v>3089668.33</v>
      </c>
      <c r="H4" s="5">
        <f>+H9+H10+H11+H13+H14</f>
        <v>3089668.33</v>
      </c>
      <c r="I4" s="5">
        <f>+I9+I10+I11+I13+I14</f>
        <v>3113267.2199999997</v>
      </c>
      <c r="J4" s="5">
        <f>+I4-E4</f>
        <v>23598.889999999665</v>
      </c>
      <c r="K4" s="16">
        <f>+J4-F4</f>
        <v>23598.889999999665</v>
      </c>
    </row>
    <row r="5" spans="1:11" x14ac:dyDescent="0.2">
      <c r="A5" s="6">
        <v>4</v>
      </c>
      <c r="B5" s="6" t="s">
        <v>53</v>
      </c>
      <c r="C5" s="64">
        <v>10</v>
      </c>
      <c r="D5" s="67" t="s">
        <v>11</v>
      </c>
      <c r="E5" s="68">
        <v>0</v>
      </c>
      <c r="F5" s="68">
        <v>0</v>
      </c>
      <c r="G5" s="68">
        <f>+E5+F5</f>
        <v>0</v>
      </c>
      <c r="H5" s="68">
        <f>+G5</f>
        <v>0</v>
      </c>
      <c r="I5" s="68">
        <v>0</v>
      </c>
      <c r="J5" s="4">
        <f>+I5-E5</f>
        <v>0</v>
      </c>
      <c r="K5" s="17">
        <f>+J5-F5</f>
        <v>0</v>
      </c>
    </row>
    <row r="6" spans="1:11" x14ac:dyDescent="0.2">
      <c r="A6" s="6">
        <v>4</v>
      </c>
      <c r="B6" s="6" t="s">
        <v>53</v>
      </c>
      <c r="C6" s="64">
        <v>20</v>
      </c>
      <c r="D6" s="69" t="s">
        <v>12</v>
      </c>
      <c r="E6" s="68">
        <v>0</v>
      </c>
      <c r="F6" s="68">
        <v>0</v>
      </c>
      <c r="G6" s="68">
        <f t="shared" ref="G6:G13" si="0">+E6+F6</f>
        <v>0</v>
      </c>
      <c r="H6" s="68">
        <f t="shared" ref="H6:H14" si="1">+G6</f>
        <v>0</v>
      </c>
      <c r="I6" s="68">
        <v>0</v>
      </c>
      <c r="J6" s="4">
        <f t="shared" ref="J6:K14" si="2">+I6-E6</f>
        <v>0</v>
      </c>
      <c r="K6" s="17">
        <f t="shared" si="2"/>
        <v>0</v>
      </c>
    </row>
    <row r="7" spans="1:11" x14ac:dyDescent="0.2">
      <c r="A7" s="6">
        <v>4</v>
      </c>
      <c r="B7" s="6" t="s">
        <v>53</v>
      </c>
      <c r="C7" s="64">
        <v>30</v>
      </c>
      <c r="D7" s="69" t="s">
        <v>13</v>
      </c>
      <c r="E7" s="68">
        <v>0</v>
      </c>
      <c r="F7" s="68">
        <v>0</v>
      </c>
      <c r="G7" s="68">
        <f t="shared" si="0"/>
        <v>0</v>
      </c>
      <c r="H7" s="68">
        <f t="shared" si="1"/>
        <v>0</v>
      </c>
      <c r="I7" s="68">
        <v>0</v>
      </c>
      <c r="J7" s="4">
        <f t="shared" si="2"/>
        <v>0</v>
      </c>
      <c r="K7" s="17">
        <f t="shared" si="2"/>
        <v>0</v>
      </c>
    </row>
    <row r="8" spans="1:11" x14ac:dyDescent="0.2">
      <c r="A8" s="6">
        <v>4</v>
      </c>
      <c r="B8" s="6" t="s">
        <v>53</v>
      </c>
      <c r="C8" s="64">
        <v>40</v>
      </c>
      <c r="D8" s="69" t="s">
        <v>14</v>
      </c>
      <c r="E8" s="68">
        <v>0</v>
      </c>
      <c r="F8" s="68">
        <v>0</v>
      </c>
      <c r="G8" s="68">
        <f t="shared" si="0"/>
        <v>0</v>
      </c>
      <c r="H8" s="68">
        <f t="shared" si="1"/>
        <v>0</v>
      </c>
      <c r="I8" s="68">
        <v>0</v>
      </c>
      <c r="J8" s="4">
        <f t="shared" si="2"/>
        <v>0</v>
      </c>
      <c r="K8" s="17">
        <f t="shared" si="2"/>
        <v>0</v>
      </c>
    </row>
    <row r="9" spans="1:11" x14ac:dyDescent="0.2">
      <c r="A9" s="6">
        <v>4</v>
      </c>
      <c r="B9" s="6" t="s">
        <v>53</v>
      </c>
      <c r="C9" s="64">
        <v>50</v>
      </c>
      <c r="D9" s="69" t="s">
        <v>15</v>
      </c>
      <c r="E9" s="68">
        <v>0</v>
      </c>
      <c r="F9" s="68">
        <v>0</v>
      </c>
      <c r="G9" s="68">
        <f t="shared" si="0"/>
        <v>0</v>
      </c>
      <c r="H9" s="68">
        <f t="shared" si="1"/>
        <v>0</v>
      </c>
      <c r="I9" s="68">
        <v>0</v>
      </c>
      <c r="J9" s="4">
        <f t="shared" si="2"/>
        <v>0</v>
      </c>
      <c r="K9" s="17">
        <f t="shared" si="2"/>
        <v>0</v>
      </c>
    </row>
    <row r="10" spans="1:11" x14ac:dyDescent="0.2">
      <c r="A10" s="6">
        <v>4</v>
      </c>
      <c r="B10" s="6" t="s">
        <v>53</v>
      </c>
      <c r="C10" s="64">
        <v>60</v>
      </c>
      <c r="D10" s="69" t="s">
        <v>18</v>
      </c>
      <c r="E10" s="68">
        <v>8000</v>
      </c>
      <c r="F10" s="68">
        <v>0</v>
      </c>
      <c r="G10" s="68">
        <f t="shared" si="0"/>
        <v>8000</v>
      </c>
      <c r="H10" s="68">
        <f t="shared" si="1"/>
        <v>8000</v>
      </c>
      <c r="I10" s="68">
        <v>5984</v>
      </c>
      <c r="J10" s="4">
        <f t="shared" si="2"/>
        <v>-2016</v>
      </c>
      <c r="K10" s="17">
        <f t="shared" si="2"/>
        <v>-2016</v>
      </c>
    </row>
    <row r="11" spans="1:11" x14ac:dyDescent="0.2">
      <c r="A11" s="6">
        <v>4</v>
      </c>
      <c r="B11" s="6" t="s">
        <v>53</v>
      </c>
      <c r="C11" s="64">
        <v>70</v>
      </c>
      <c r="D11" s="69" t="s">
        <v>54</v>
      </c>
      <c r="E11" s="68">
        <v>100</v>
      </c>
      <c r="F11" s="68">
        <v>0</v>
      </c>
      <c r="G11" s="68">
        <f t="shared" si="0"/>
        <v>100</v>
      </c>
      <c r="H11" s="68">
        <f t="shared" si="1"/>
        <v>100</v>
      </c>
      <c r="I11" s="68">
        <v>0</v>
      </c>
      <c r="J11" s="4">
        <f t="shared" si="2"/>
        <v>-100</v>
      </c>
      <c r="K11" s="17">
        <f t="shared" si="2"/>
        <v>-100</v>
      </c>
    </row>
    <row r="12" spans="1:11" x14ac:dyDescent="0.2">
      <c r="A12" s="6">
        <v>4</v>
      </c>
      <c r="B12" s="6" t="s">
        <v>53</v>
      </c>
      <c r="C12" s="64">
        <v>80</v>
      </c>
      <c r="D12" s="69" t="s">
        <v>20</v>
      </c>
      <c r="E12" s="68">
        <v>0</v>
      </c>
      <c r="F12" s="68">
        <v>0</v>
      </c>
      <c r="G12" s="68">
        <f t="shared" si="0"/>
        <v>0</v>
      </c>
      <c r="H12" s="68">
        <f t="shared" si="1"/>
        <v>0</v>
      </c>
      <c r="I12" s="68">
        <v>0</v>
      </c>
      <c r="J12" s="4">
        <f t="shared" si="2"/>
        <v>0</v>
      </c>
      <c r="K12" s="17">
        <f t="shared" si="2"/>
        <v>0</v>
      </c>
    </row>
    <row r="13" spans="1:11" x14ac:dyDescent="0.2">
      <c r="A13" s="6">
        <v>4</v>
      </c>
      <c r="B13" s="6" t="s">
        <v>53</v>
      </c>
      <c r="C13" s="64">
        <v>90</v>
      </c>
      <c r="D13" s="69" t="s">
        <v>22</v>
      </c>
      <c r="E13" s="68">
        <v>3058568.33</v>
      </c>
      <c r="F13" s="68">
        <v>0</v>
      </c>
      <c r="G13" s="68">
        <f t="shared" si="0"/>
        <v>3058568.33</v>
      </c>
      <c r="H13" s="68">
        <f t="shared" si="1"/>
        <v>3058568.33</v>
      </c>
      <c r="I13" s="68">
        <v>3058568.28</v>
      </c>
      <c r="J13" s="4">
        <f t="shared" si="2"/>
        <v>-5.0000000279396772E-2</v>
      </c>
      <c r="K13" s="17">
        <f t="shared" si="2"/>
        <v>-5.0000000279396772E-2</v>
      </c>
    </row>
    <row r="14" spans="1:11" x14ac:dyDescent="0.2">
      <c r="A14" s="65">
        <v>4</v>
      </c>
      <c r="B14" s="65" t="s">
        <v>53</v>
      </c>
      <c r="C14" s="66" t="s">
        <v>26</v>
      </c>
      <c r="D14" s="70" t="s">
        <v>55</v>
      </c>
      <c r="E14" s="71">
        <v>23000</v>
      </c>
      <c r="F14" s="71">
        <v>0</v>
      </c>
      <c r="G14" s="71">
        <f>+E14+F14</f>
        <v>23000</v>
      </c>
      <c r="H14" s="71">
        <f t="shared" si="1"/>
        <v>23000</v>
      </c>
      <c r="I14" s="71">
        <v>48714.94</v>
      </c>
      <c r="J14" s="18">
        <f t="shared" si="2"/>
        <v>25714.940000000002</v>
      </c>
      <c r="K14" s="19">
        <f t="shared" si="2"/>
        <v>25714.940000000002</v>
      </c>
    </row>
  </sheetData>
  <sheetProtection formatCells="0" formatColumns="0" formatRows="0" insertRows="0" deleteRows="0" autoFilter="0"/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J3:J14 F4 G5:G14 H4:H14 I4 K4:K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pane ySplit="1" topLeftCell="A2" activePane="bottomLeft" state="frozen"/>
      <selection pane="bottomLeft" activeCell="A10" sqref="A10"/>
    </sheetView>
  </sheetViews>
  <sheetFormatPr baseColWidth="10" defaultColWidth="12" defaultRowHeight="11.25" x14ac:dyDescent="0.2"/>
  <cols>
    <col min="1" max="1" width="164.33203125" style="63" customWidth="1"/>
    <col min="2" max="16384" width="12" style="24"/>
  </cols>
  <sheetData>
    <row r="1" spans="1:1" x14ac:dyDescent="0.2">
      <c r="A1" s="59" t="s">
        <v>28</v>
      </c>
    </row>
    <row r="2" spans="1:1" ht="22.5" x14ac:dyDescent="0.2">
      <c r="A2" s="60" t="s">
        <v>50</v>
      </c>
    </row>
    <row r="3" spans="1:1" ht="11.25" customHeight="1" x14ac:dyDescent="0.2">
      <c r="A3" s="60" t="s">
        <v>51</v>
      </c>
    </row>
    <row r="4" spans="1:1" ht="11.25" customHeight="1" x14ac:dyDescent="0.2">
      <c r="A4" s="60" t="s">
        <v>52</v>
      </c>
    </row>
    <row r="5" spans="1:1" ht="11.25" customHeight="1" x14ac:dyDescent="0.2">
      <c r="A5" s="61" t="s">
        <v>38</v>
      </c>
    </row>
    <row r="6" spans="1:1" ht="22.5" x14ac:dyDescent="0.2">
      <c r="A6" s="61" t="s">
        <v>39</v>
      </c>
    </row>
    <row r="7" spans="1:1" ht="11.25" customHeight="1" x14ac:dyDescent="0.2">
      <c r="A7" s="61" t="s">
        <v>40</v>
      </c>
    </row>
    <row r="8" spans="1:1" ht="22.5" customHeight="1" x14ac:dyDescent="0.2">
      <c r="A8" s="61" t="s">
        <v>41</v>
      </c>
    </row>
    <row r="9" spans="1:1" ht="56.25" customHeight="1" x14ac:dyDescent="0.2">
      <c r="A9" s="61" t="s">
        <v>42</v>
      </c>
    </row>
    <row r="10" spans="1:1" ht="36.75" customHeight="1" x14ac:dyDescent="0.2">
      <c r="A10" s="61" t="s">
        <v>43</v>
      </c>
    </row>
    <row r="11" spans="1:1" ht="11.25" customHeight="1" x14ac:dyDescent="0.2">
      <c r="A11" s="61" t="s">
        <v>44</v>
      </c>
    </row>
    <row r="12" spans="1:1" ht="11.25" customHeight="1" x14ac:dyDescent="0.2">
      <c r="A12" s="61" t="s">
        <v>45</v>
      </c>
    </row>
    <row r="13" spans="1:1" x14ac:dyDescent="0.2">
      <c r="A13" s="61"/>
    </row>
    <row r="14" spans="1:1" x14ac:dyDescent="0.2">
      <c r="A14" s="62" t="s">
        <v>29</v>
      </c>
    </row>
    <row r="15" spans="1:1" x14ac:dyDescent="0.2">
      <c r="A15" s="61" t="s">
        <v>36</v>
      </c>
    </row>
    <row r="16" spans="1:1" x14ac:dyDescent="0.2">
      <c r="A16" s="61"/>
    </row>
    <row r="17" spans="1:1" x14ac:dyDescent="0.2">
      <c r="A17" s="62" t="s">
        <v>31</v>
      </c>
    </row>
    <row r="18" spans="1:1" ht="11.25" customHeight="1" x14ac:dyDescent="0.2">
      <c r="A18" s="61" t="s">
        <v>32</v>
      </c>
    </row>
    <row r="19" spans="1:1" x14ac:dyDescent="0.2">
      <c r="A19" s="61"/>
    </row>
  </sheetData>
  <sheetProtection algorithmName="SHA-512" hashValue="TP1VcrZQl1But72nYtVPqPnb5Gf4t4TtiKtFkpRs1tG3NYlS0ZkYz+JbB3F3jG3QSEsnfa6UnaUK+CGPxm+8ow==" saltValue="jCrcqgLQBLVAc+flTO1cq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pane ySplit="2" topLeftCell="A3" activePane="bottomLeft" state="frozen"/>
      <selection pane="bottomLeft" activeCell="G11" sqref="G11"/>
    </sheetView>
  </sheetViews>
  <sheetFormatPr baseColWidth="10" defaultColWidth="12" defaultRowHeight="11.25" x14ac:dyDescent="0.2"/>
  <cols>
    <col min="1" max="1" width="8.83203125" style="11" customWidth="1"/>
    <col min="2" max="2" width="50.83203125" style="11" customWidth="1"/>
    <col min="3" max="3" width="17.83203125" style="11" customWidth="1"/>
    <col min="4" max="4" width="19.83203125" style="11" customWidth="1"/>
    <col min="5" max="9" width="17.83203125" style="11" customWidth="1"/>
    <col min="10" max="16384" width="12" style="8"/>
  </cols>
  <sheetData>
    <row r="1" spans="1:10" s="15" customFormat="1" ht="60" customHeight="1" x14ac:dyDescent="0.2">
      <c r="A1" s="74" t="s">
        <v>59</v>
      </c>
      <c r="B1" s="75"/>
      <c r="C1" s="75"/>
      <c r="D1" s="75"/>
      <c r="E1" s="75"/>
      <c r="F1" s="75"/>
      <c r="G1" s="75"/>
      <c r="H1" s="75"/>
      <c r="I1" s="76"/>
      <c r="J1" s="14"/>
    </row>
    <row r="2" spans="1:10" s="21" customFormat="1" ht="24.95" customHeight="1" x14ac:dyDescent="0.2">
      <c r="A2" s="33" t="s">
        <v>1</v>
      </c>
      <c r="B2" s="33" t="s">
        <v>0</v>
      </c>
      <c r="C2" s="34" t="s">
        <v>5</v>
      </c>
      <c r="D2" s="34" t="s">
        <v>27</v>
      </c>
      <c r="E2" s="34" t="s">
        <v>6</v>
      </c>
      <c r="F2" s="34" t="s">
        <v>7</v>
      </c>
      <c r="G2" s="34" t="s">
        <v>9</v>
      </c>
      <c r="H2" s="34" t="s">
        <v>10</v>
      </c>
      <c r="I2" s="34" t="s">
        <v>8</v>
      </c>
      <c r="J2" s="6"/>
    </row>
    <row r="3" spans="1:10" s="11" customFormat="1" x14ac:dyDescent="0.2">
      <c r="A3" s="27">
        <v>90001</v>
      </c>
      <c r="B3" s="7" t="s">
        <v>4</v>
      </c>
      <c r="C3" s="5">
        <f>+C4+C5+C6+C7+C8+C9+C9+C10+C11+C12+C13+C14+C15+C16+C17+C18</f>
        <v>3089668.33</v>
      </c>
      <c r="D3" s="5">
        <f>+D4+D5+D6+D7+D8+D9+D9+D10+D11+D12+D13+D14+D15+D16+D17+D18</f>
        <v>0</v>
      </c>
      <c r="E3" s="5">
        <f>+E4+E5+E6+E7+E8+E9+E9+E10+E11+E12+E13+E14+E15+E16+E17+E18</f>
        <v>3089668.33</v>
      </c>
      <c r="F3" s="5">
        <f>+F4+F5+F6+F7+F8+F9+F9+F10+F11+F12+F13+F14+F15+F16+F17+F18</f>
        <v>3089668.33</v>
      </c>
      <c r="G3" s="5">
        <f>+G4+G5+G6+G7+G8+G9+G9+G10+G11+G12+G13+G14+G15+G16+G17+G18</f>
        <v>3113267.2199999997</v>
      </c>
      <c r="H3" s="5">
        <f>+G3-C3</f>
        <v>23598.889999999665</v>
      </c>
      <c r="I3" s="16">
        <f>+H3-D3</f>
        <v>23598.889999999665</v>
      </c>
      <c r="J3" s="8"/>
    </row>
    <row r="4" spans="1:10" s="11" customFormat="1" x14ac:dyDescent="0.2">
      <c r="A4" s="28">
        <v>10</v>
      </c>
      <c r="B4" s="8" t="s">
        <v>11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f>+G4-C4</f>
        <v>0</v>
      </c>
      <c r="I4" s="72">
        <f>+H4-D4</f>
        <v>0</v>
      </c>
      <c r="J4" s="8"/>
    </row>
    <row r="5" spans="1:10" s="11" customFormat="1" x14ac:dyDescent="0.2">
      <c r="A5" s="28">
        <v>20</v>
      </c>
      <c r="B5" s="8" t="s">
        <v>12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f>+G5-C5</f>
        <v>0</v>
      </c>
      <c r="I5" s="72">
        <f t="shared" ref="I5:I18" si="0">+H5-D5</f>
        <v>0</v>
      </c>
      <c r="J5" s="8"/>
    </row>
    <row r="6" spans="1:10" s="11" customFormat="1" x14ac:dyDescent="0.2">
      <c r="A6" s="28">
        <v>30</v>
      </c>
      <c r="B6" s="8" t="s">
        <v>13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f t="shared" ref="H6:H18" si="1">+G6-C6</f>
        <v>0</v>
      </c>
      <c r="I6" s="72">
        <f t="shared" si="0"/>
        <v>0</v>
      </c>
      <c r="J6" s="8"/>
    </row>
    <row r="7" spans="1:10" s="11" customFormat="1" x14ac:dyDescent="0.2">
      <c r="A7" s="28">
        <v>40</v>
      </c>
      <c r="B7" s="8" t="s">
        <v>14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f t="shared" si="1"/>
        <v>0</v>
      </c>
      <c r="I7" s="72">
        <f t="shared" si="0"/>
        <v>0</v>
      </c>
      <c r="J7" s="8"/>
    </row>
    <row r="8" spans="1:10" s="11" customFormat="1" x14ac:dyDescent="0.2">
      <c r="A8" s="28">
        <v>50</v>
      </c>
      <c r="B8" s="8" t="s">
        <v>15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f t="shared" si="1"/>
        <v>0</v>
      </c>
      <c r="I8" s="72">
        <f t="shared" si="0"/>
        <v>0</v>
      </c>
      <c r="J8" s="8"/>
    </row>
    <row r="9" spans="1:10" s="11" customFormat="1" x14ac:dyDescent="0.2">
      <c r="A9" s="28">
        <v>51</v>
      </c>
      <c r="B9" s="29" t="s">
        <v>16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f t="shared" si="1"/>
        <v>0</v>
      </c>
      <c r="I9" s="72">
        <f t="shared" si="0"/>
        <v>0</v>
      </c>
      <c r="J9" s="8"/>
    </row>
    <row r="10" spans="1:10" s="11" customFormat="1" x14ac:dyDescent="0.2">
      <c r="A10" s="28">
        <v>52</v>
      </c>
      <c r="B10" s="29" t="s">
        <v>17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f t="shared" si="1"/>
        <v>0</v>
      </c>
      <c r="I10" s="72">
        <f t="shared" si="0"/>
        <v>0</v>
      </c>
      <c r="J10" s="8"/>
    </row>
    <row r="11" spans="1:10" s="11" customFormat="1" x14ac:dyDescent="0.2">
      <c r="A11" s="28">
        <v>60</v>
      </c>
      <c r="B11" s="8" t="s">
        <v>18</v>
      </c>
      <c r="C11" s="4">
        <v>8000</v>
      </c>
      <c r="D11" s="4">
        <v>0</v>
      </c>
      <c r="E11" s="4">
        <v>8000</v>
      </c>
      <c r="F11" s="4">
        <v>8000</v>
      </c>
      <c r="G11" s="4">
        <v>5984</v>
      </c>
      <c r="H11" s="4">
        <f t="shared" si="1"/>
        <v>-2016</v>
      </c>
      <c r="I11" s="72">
        <f t="shared" si="0"/>
        <v>-2016</v>
      </c>
      <c r="J11" s="8"/>
    </row>
    <row r="12" spans="1:10" s="11" customFormat="1" x14ac:dyDescent="0.2">
      <c r="A12" s="28">
        <v>61</v>
      </c>
      <c r="B12" s="29" t="s">
        <v>16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f t="shared" si="1"/>
        <v>0</v>
      </c>
      <c r="I12" s="72">
        <f t="shared" si="0"/>
        <v>0</v>
      </c>
      <c r="J12" s="8"/>
    </row>
    <row r="13" spans="1:10" s="11" customFormat="1" x14ac:dyDescent="0.2">
      <c r="A13" s="28">
        <v>62</v>
      </c>
      <c r="B13" s="29" t="s">
        <v>17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f t="shared" si="1"/>
        <v>0</v>
      </c>
      <c r="I13" s="72">
        <f t="shared" si="0"/>
        <v>0</v>
      </c>
      <c r="J13" s="8"/>
    </row>
    <row r="14" spans="1:10" s="11" customFormat="1" ht="33.75" x14ac:dyDescent="0.2">
      <c r="A14" s="28">
        <v>69</v>
      </c>
      <c r="B14" s="30" t="s">
        <v>46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f t="shared" si="1"/>
        <v>0</v>
      </c>
      <c r="I14" s="72">
        <f t="shared" si="0"/>
        <v>0</v>
      </c>
      <c r="J14" s="8"/>
    </row>
    <row r="15" spans="1:10" s="11" customFormat="1" x14ac:dyDescent="0.2">
      <c r="A15" s="28">
        <v>70</v>
      </c>
      <c r="B15" s="8" t="s">
        <v>19</v>
      </c>
      <c r="C15" s="4">
        <v>100</v>
      </c>
      <c r="D15" s="4">
        <v>0</v>
      </c>
      <c r="E15" s="4">
        <v>100</v>
      </c>
      <c r="F15" s="4">
        <v>100</v>
      </c>
      <c r="G15" s="4">
        <v>0</v>
      </c>
      <c r="H15" s="4">
        <f t="shared" si="1"/>
        <v>-100</v>
      </c>
      <c r="I15" s="72">
        <f t="shared" si="0"/>
        <v>-100</v>
      </c>
      <c r="J15" s="8"/>
    </row>
    <row r="16" spans="1:10" s="11" customFormat="1" x14ac:dyDescent="0.2">
      <c r="A16" s="28">
        <v>80</v>
      </c>
      <c r="B16" s="8" t="s">
        <v>20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f t="shared" si="1"/>
        <v>0</v>
      </c>
      <c r="I16" s="72">
        <f t="shared" si="0"/>
        <v>0</v>
      </c>
      <c r="J16" s="8"/>
    </row>
    <row r="17" spans="1:10" s="11" customFormat="1" x14ac:dyDescent="0.2">
      <c r="A17" s="28">
        <v>90</v>
      </c>
      <c r="B17" s="8" t="s">
        <v>22</v>
      </c>
      <c r="C17" s="4">
        <v>3058568.33</v>
      </c>
      <c r="D17" s="4">
        <v>0</v>
      </c>
      <c r="E17" s="4">
        <v>3058568.33</v>
      </c>
      <c r="F17" s="4">
        <v>3058568.33</v>
      </c>
      <c r="G17" s="4">
        <v>3058568.28</v>
      </c>
      <c r="H17" s="4">
        <f t="shared" si="1"/>
        <v>-5.0000000279396772E-2</v>
      </c>
      <c r="I17" s="72">
        <f t="shared" si="0"/>
        <v>-5.0000000279396772E-2</v>
      </c>
      <c r="J17" s="8"/>
    </row>
    <row r="18" spans="1:10" s="11" customFormat="1" x14ac:dyDescent="0.2">
      <c r="A18" s="31" t="s">
        <v>26</v>
      </c>
      <c r="B18" s="32" t="s">
        <v>21</v>
      </c>
      <c r="C18" s="18">
        <v>23000</v>
      </c>
      <c r="D18" s="18">
        <v>0</v>
      </c>
      <c r="E18" s="18">
        <v>23000</v>
      </c>
      <c r="F18" s="18">
        <v>23000</v>
      </c>
      <c r="G18" s="18">
        <v>48714.94</v>
      </c>
      <c r="H18" s="18">
        <f t="shared" si="1"/>
        <v>25714.940000000002</v>
      </c>
      <c r="I18" s="73">
        <f t="shared" si="0"/>
        <v>25714.940000000002</v>
      </c>
      <c r="J18" s="8"/>
    </row>
    <row r="20" spans="1:10" x14ac:dyDescent="0.2">
      <c r="A20" s="48" t="s">
        <v>47</v>
      </c>
      <c r="B20" s="49"/>
      <c r="C20" s="49"/>
      <c r="D20" s="50"/>
    </row>
    <row r="21" spans="1:10" x14ac:dyDescent="0.2">
      <c r="A21" s="51"/>
      <c r="B21" s="49"/>
      <c r="C21" s="49"/>
      <c r="D21" s="50"/>
    </row>
    <row r="22" spans="1:10" x14ac:dyDescent="0.2">
      <c r="A22" s="52"/>
      <c r="B22" s="53"/>
      <c r="C22" s="52"/>
      <c r="D22" s="52"/>
    </row>
    <row r="23" spans="1:10" x14ac:dyDescent="0.2">
      <c r="A23" s="54"/>
      <c r="B23" s="52"/>
      <c r="C23" s="52"/>
      <c r="D23" s="52"/>
    </row>
    <row r="24" spans="1:10" x14ac:dyDescent="0.2">
      <c r="A24" s="54"/>
      <c r="B24" s="52" t="s">
        <v>48</v>
      </c>
      <c r="C24" s="54"/>
      <c r="D24" s="55" t="s">
        <v>48</v>
      </c>
    </row>
    <row r="25" spans="1:10" ht="33.75" x14ac:dyDescent="0.2">
      <c r="A25" s="54"/>
      <c r="B25" s="56" t="s">
        <v>56</v>
      </c>
      <c r="C25" s="57"/>
      <c r="D25" s="58" t="s">
        <v>57</v>
      </c>
    </row>
  </sheetData>
  <sheetProtection algorithmName="SHA-512" hashValue="A/4l1X9rpBgTW+aLskA8xdZGavm+6g7yXsWgUqF37GBq5twTNXZ2whymdAlzsnoeH/Z1Mn2g84wtEn8pYNanKw==" saltValue="1Hf95GG8W3WKduRgwKRKFQ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  <ignoredError sqref="H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zoomScale="120" zoomScaleNormal="120" zoomScaleSheetLayoutView="100" workbookViewId="0">
      <pane ySplit="1" topLeftCell="A11" activePane="bottomLeft" state="frozen"/>
      <selection pane="bottomLeft" activeCell="A10" sqref="A10:XFD10"/>
    </sheetView>
  </sheetViews>
  <sheetFormatPr baseColWidth="10" defaultColWidth="12" defaultRowHeight="11.25" x14ac:dyDescent="0.2"/>
  <cols>
    <col min="1" max="1" width="135.83203125" style="24" customWidth="1"/>
    <col min="2" max="16384" width="12" style="24"/>
  </cols>
  <sheetData>
    <row r="1" spans="1:1" x14ac:dyDescent="0.2">
      <c r="A1" s="22" t="s">
        <v>28</v>
      </c>
    </row>
    <row r="2" spans="1:1" ht="11.25" customHeight="1" x14ac:dyDescent="0.2">
      <c r="A2" s="25" t="s">
        <v>38</v>
      </c>
    </row>
    <row r="3" spans="1:1" ht="33.75" x14ac:dyDescent="0.2">
      <c r="A3" s="25" t="s">
        <v>39</v>
      </c>
    </row>
    <row r="4" spans="1:1" ht="11.25" customHeight="1" x14ac:dyDescent="0.2">
      <c r="A4" s="25" t="s">
        <v>40</v>
      </c>
    </row>
    <row r="5" spans="1:1" ht="22.5" customHeight="1" x14ac:dyDescent="0.2">
      <c r="A5" s="25" t="s">
        <v>41</v>
      </c>
    </row>
    <row r="6" spans="1:1" ht="56.25" customHeight="1" x14ac:dyDescent="0.2">
      <c r="A6" s="25" t="s">
        <v>42</v>
      </c>
    </row>
    <row r="7" spans="1:1" ht="34.5" customHeight="1" x14ac:dyDescent="0.2">
      <c r="A7" s="25" t="s">
        <v>43</v>
      </c>
    </row>
    <row r="8" spans="1:1" ht="11.25" customHeight="1" x14ac:dyDescent="0.2">
      <c r="A8" s="25" t="s">
        <v>44</v>
      </c>
    </row>
    <row r="9" spans="1:1" ht="11.25" customHeight="1" x14ac:dyDescent="0.2">
      <c r="A9" s="25" t="s">
        <v>45</v>
      </c>
    </row>
    <row r="10" spans="1:1" x14ac:dyDescent="0.2">
      <c r="A10" s="25"/>
    </row>
    <row r="11" spans="1:1" x14ac:dyDescent="0.2">
      <c r="A11" s="25"/>
    </row>
    <row r="12" spans="1:1" x14ac:dyDescent="0.2">
      <c r="A12" s="23" t="s">
        <v>29</v>
      </c>
    </row>
    <row r="13" spans="1:1" x14ac:dyDescent="0.2">
      <c r="A13" s="25" t="s">
        <v>37</v>
      </c>
    </row>
    <row r="14" spans="1:1" x14ac:dyDescent="0.2">
      <c r="A14" s="25"/>
    </row>
    <row r="15" spans="1:1" ht="11.25" customHeight="1" x14ac:dyDescent="0.2">
      <c r="A15" s="23" t="s">
        <v>31</v>
      </c>
    </row>
    <row r="16" spans="1:1" ht="11.25" customHeight="1" x14ac:dyDescent="0.2">
      <c r="A16" s="25" t="s">
        <v>32</v>
      </c>
    </row>
    <row r="17" spans="1:1" ht="11.25" customHeight="1" x14ac:dyDescent="0.2">
      <c r="A17" s="25"/>
    </row>
    <row r="18" spans="1:1" ht="11.25" customHeight="1" x14ac:dyDescent="0.2">
      <c r="A18" s="23" t="s">
        <v>30</v>
      </c>
    </row>
    <row r="19" spans="1:1" ht="14.1" customHeight="1" x14ac:dyDescent="0.2">
      <c r="A19" s="26" t="s">
        <v>34</v>
      </c>
    </row>
    <row r="20" spans="1:1" ht="14.1" customHeight="1" x14ac:dyDescent="0.2">
      <c r="A20" s="26" t="s">
        <v>33</v>
      </c>
    </row>
    <row r="21" spans="1:1" x14ac:dyDescent="0.2">
      <c r="A21" s="25"/>
    </row>
    <row r="22" spans="1:1" x14ac:dyDescent="0.2">
      <c r="A22" s="25"/>
    </row>
  </sheetData>
  <sheetProtection algorithmName="SHA-512" hashValue="nMZ5sxwPJvHU8o26DR5IJd7OIgMKt91EIy+iSa4JNE2CzFfIvbbXhNeNXoASobm1m8CjrHHM04jQNecU57QsCg==" saltValue="uMvKMH3DJAar/F+GIpff1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pane ySplit="2" topLeftCell="A3" activePane="bottomLeft" state="frozen"/>
      <selection pane="bottomLeft" activeCell="I3" sqref="I3"/>
    </sheetView>
  </sheetViews>
  <sheetFormatPr baseColWidth="10" defaultColWidth="12" defaultRowHeight="11.25" x14ac:dyDescent="0.2"/>
  <cols>
    <col min="1" max="1" width="8.83203125" style="11" customWidth="1"/>
    <col min="2" max="2" width="50.83203125" style="11" customWidth="1"/>
    <col min="3" max="3" width="17.83203125" style="11" customWidth="1"/>
    <col min="4" max="4" width="19.83203125" style="11" customWidth="1"/>
    <col min="5" max="9" width="17.83203125" style="11" customWidth="1"/>
    <col min="10" max="16384" width="12" style="11"/>
  </cols>
  <sheetData>
    <row r="1" spans="1:10" s="15" customFormat="1" ht="60" customHeight="1" x14ac:dyDescent="0.2">
      <c r="A1" s="74" t="s">
        <v>60</v>
      </c>
      <c r="B1" s="75"/>
      <c r="C1" s="75"/>
      <c r="D1" s="75"/>
      <c r="E1" s="75"/>
      <c r="F1" s="75"/>
      <c r="G1" s="75"/>
      <c r="H1" s="75"/>
      <c r="I1" s="76"/>
      <c r="J1" s="14"/>
    </row>
    <row r="2" spans="1:10" s="21" customFormat="1" ht="24.95" customHeight="1" x14ac:dyDescent="0.2">
      <c r="A2" s="39" t="s">
        <v>1</v>
      </c>
      <c r="B2" s="40" t="s">
        <v>0</v>
      </c>
      <c r="C2" s="41" t="s">
        <v>5</v>
      </c>
      <c r="D2" s="42" t="s">
        <v>27</v>
      </c>
      <c r="E2" s="41" t="s">
        <v>6</v>
      </c>
      <c r="F2" s="41" t="s">
        <v>7</v>
      </c>
      <c r="G2" s="41" t="s">
        <v>9</v>
      </c>
      <c r="H2" s="41" t="s">
        <v>10</v>
      </c>
      <c r="I2" s="41" t="s">
        <v>8</v>
      </c>
      <c r="J2" s="6"/>
    </row>
    <row r="3" spans="1:10" x14ac:dyDescent="0.2">
      <c r="A3" s="43">
        <v>90001</v>
      </c>
      <c r="B3" s="44" t="s">
        <v>4</v>
      </c>
      <c r="C3" s="9">
        <f>+C4+C16+C20</f>
        <v>3089668.33</v>
      </c>
      <c r="D3" s="9">
        <f>+D4+D16+D20</f>
        <v>0</v>
      </c>
      <c r="E3" s="9">
        <f>+E4+E16+E20</f>
        <v>3089668.33</v>
      </c>
      <c r="F3" s="9">
        <f>+F4+F16+F20</f>
        <v>3089668.33</v>
      </c>
      <c r="G3" s="9">
        <f>+G4+G16+G20</f>
        <v>3113267.2199999997</v>
      </c>
      <c r="H3" s="5">
        <f>+G3-C3</f>
        <v>23598.889999999665</v>
      </c>
      <c r="I3" s="10">
        <f>+H3-D3</f>
        <v>23598.889999999665</v>
      </c>
      <c r="J3" s="8"/>
    </row>
    <row r="4" spans="1:10" x14ac:dyDescent="0.2">
      <c r="A4" s="45">
        <v>90002</v>
      </c>
      <c r="B4" s="37" t="s">
        <v>23</v>
      </c>
      <c r="C4" s="5">
        <f>+C5+C6+C7+C8+C9+C10+C11+C12+C13+C14+C15</f>
        <v>8000</v>
      </c>
      <c r="D4" s="5">
        <f>+D5+D6+D7+D8+D9+D10+D11+D12+D13+D14+D15</f>
        <v>0</v>
      </c>
      <c r="E4" s="5">
        <f>+E5+E6+E7+E8+E9+E10+E11+E12+E13+E14+E15</f>
        <v>8000</v>
      </c>
      <c r="F4" s="5">
        <f>+F5+F6+F7+F8+F9+F10+F11+F12+F13+F14+F15</f>
        <v>8000</v>
      </c>
      <c r="G4" s="5">
        <f>+G5+G6+G7+G8+G9+G10+G11+G12+G13+G14+G15</f>
        <v>5984</v>
      </c>
      <c r="H4" s="5">
        <f>+G4-C4</f>
        <v>-2016</v>
      </c>
      <c r="I4" s="16">
        <f>+H4-D4</f>
        <v>-2016</v>
      </c>
      <c r="J4" s="8"/>
    </row>
    <row r="5" spans="1:10" x14ac:dyDescent="0.2">
      <c r="A5" s="46">
        <v>10</v>
      </c>
      <c r="B5" s="35" t="s">
        <v>11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5">
        <f t="shared" ref="H5:H21" si="0">+G5-C5</f>
        <v>0</v>
      </c>
      <c r="I5" s="16">
        <f t="shared" ref="I5:I20" si="1">+H5-D5</f>
        <v>0</v>
      </c>
      <c r="J5" s="8"/>
    </row>
    <row r="6" spans="1:10" x14ac:dyDescent="0.2">
      <c r="A6" s="46">
        <v>30</v>
      </c>
      <c r="B6" s="35" t="s">
        <v>13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5">
        <f t="shared" si="0"/>
        <v>0</v>
      </c>
      <c r="I6" s="16">
        <f t="shared" si="1"/>
        <v>0</v>
      </c>
      <c r="J6" s="8"/>
    </row>
    <row r="7" spans="1:10" x14ac:dyDescent="0.2">
      <c r="A7" s="46">
        <v>40</v>
      </c>
      <c r="B7" s="35" t="s">
        <v>14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5">
        <f t="shared" si="0"/>
        <v>0</v>
      </c>
      <c r="I7" s="16">
        <f t="shared" si="1"/>
        <v>0</v>
      </c>
      <c r="J7" s="8"/>
    </row>
    <row r="8" spans="1:10" x14ac:dyDescent="0.2">
      <c r="A8" s="46">
        <v>50</v>
      </c>
      <c r="B8" s="35" t="s">
        <v>15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5">
        <f t="shared" si="0"/>
        <v>0</v>
      </c>
      <c r="I8" s="16">
        <f t="shared" si="1"/>
        <v>0</v>
      </c>
      <c r="J8" s="8"/>
    </row>
    <row r="9" spans="1:10" x14ac:dyDescent="0.2">
      <c r="A9" s="46">
        <v>51</v>
      </c>
      <c r="B9" s="36" t="s">
        <v>16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5">
        <f t="shared" si="0"/>
        <v>0</v>
      </c>
      <c r="I9" s="16">
        <f t="shared" si="1"/>
        <v>0</v>
      </c>
      <c r="J9" s="8"/>
    </row>
    <row r="10" spans="1:10" x14ac:dyDescent="0.2">
      <c r="A10" s="46">
        <v>52</v>
      </c>
      <c r="B10" s="36" t="s">
        <v>17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5">
        <f t="shared" si="0"/>
        <v>0</v>
      </c>
      <c r="I10" s="16">
        <f t="shared" si="1"/>
        <v>0</v>
      </c>
      <c r="J10" s="8"/>
    </row>
    <row r="11" spans="1:10" x14ac:dyDescent="0.2">
      <c r="A11" s="46">
        <v>60</v>
      </c>
      <c r="B11" s="35" t="s">
        <v>18</v>
      </c>
      <c r="C11" s="4">
        <v>8000</v>
      </c>
      <c r="D11" s="4">
        <v>0</v>
      </c>
      <c r="E11" s="4">
        <v>8000</v>
      </c>
      <c r="F11" s="4">
        <v>8000</v>
      </c>
      <c r="G11" s="4">
        <v>5984</v>
      </c>
      <c r="H11" s="5">
        <f t="shared" si="0"/>
        <v>-2016</v>
      </c>
      <c r="I11" s="16">
        <f t="shared" si="1"/>
        <v>-2016</v>
      </c>
      <c r="J11" s="8"/>
    </row>
    <row r="12" spans="1:10" x14ac:dyDescent="0.2">
      <c r="A12" s="46">
        <v>61</v>
      </c>
      <c r="B12" s="36" t="s">
        <v>16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5">
        <f t="shared" si="0"/>
        <v>0</v>
      </c>
      <c r="I12" s="16">
        <f t="shared" si="1"/>
        <v>0</v>
      </c>
      <c r="J12" s="8"/>
    </row>
    <row r="13" spans="1:10" x14ac:dyDescent="0.2">
      <c r="A13" s="46">
        <v>62</v>
      </c>
      <c r="B13" s="36" t="s">
        <v>17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5">
        <f t="shared" si="0"/>
        <v>0</v>
      </c>
      <c r="I13" s="16">
        <f t="shared" si="1"/>
        <v>0</v>
      </c>
      <c r="J13" s="8"/>
    </row>
    <row r="14" spans="1:10" x14ac:dyDescent="0.2">
      <c r="A14" s="46">
        <v>80</v>
      </c>
      <c r="B14" s="35" t="s">
        <v>20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5">
        <f t="shared" si="0"/>
        <v>0</v>
      </c>
      <c r="I14" s="16">
        <f t="shared" si="1"/>
        <v>0</v>
      </c>
      <c r="J14" s="8"/>
    </row>
    <row r="15" spans="1:10" x14ac:dyDescent="0.2">
      <c r="A15" s="46">
        <v>90</v>
      </c>
      <c r="B15" s="35" t="s">
        <v>22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5">
        <f t="shared" si="0"/>
        <v>0</v>
      </c>
      <c r="I15" s="16">
        <f t="shared" si="1"/>
        <v>0</v>
      </c>
      <c r="J15" s="8"/>
    </row>
    <row r="16" spans="1:10" x14ac:dyDescent="0.2">
      <c r="A16" s="45">
        <v>90003</v>
      </c>
      <c r="B16" s="37" t="s">
        <v>24</v>
      </c>
      <c r="C16" s="5">
        <f>+C17+C18+C19</f>
        <v>3058668.33</v>
      </c>
      <c r="D16" s="5">
        <f>+D17+D18+D19</f>
        <v>0</v>
      </c>
      <c r="E16" s="5">
        <f>+E17+E18+E19</f>
        <v>3058668.33</v>
      </c>
      <c r="F16" s="5">
        <f>+F17+F18+F19</f>
        <v>3058668.33</v>
      </c>
      <c r="G16" s="5">
        <f>+G17+G18+G19</f>
        <v>3058568.28</v>
      </c>
      <c r="H16" s="5">
        <f t="shared" si="0"/>
        <v>-100.0500000002794</v>
      </c>
      <c r="I16" s="16">
        <f t="shared" si="1"/>
        <v>-100.0500000002794</v>
      </c>
      <c r="J16" s="8"/>
    </row>
    <row r="17" spans="1:10" x14ac:dyDescent="0.2">
      <c r="A17" s="46">
        <v>20</v>
      </c>
      <c r="B17" s="35" t="s">
        <v>12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5">
        <f t="shared" si="0"/>
        <v>0</v>
      </c>
      <c r="I17" s="16">
        <f t="shared" si="1"/>
        <v>0</v>
      </c>
      <c r="J17" s="8"/>
    </row>
    <row r="18" spans="1:10" x14ac:dyDescent="0.2">
      <c r="A18" s="46">
        <v>70</v>
      </c>
      <c r="B18" s="35" t="s">
        <v>19</v>
      </c>
      <c r="C18" s="4">
        <v>100</v>
      </c>
      <c r="D18" s="4">
        <v>0</v>
      </c>
      <c r="E18" s="4">
        <v>100</v>
      </c>
      <c r="F18" s="4">
        <v>100</v>
      </c>
      <c r="G18" s="4">
        <v>0</v>
      </c>
      <c r="H18" s="5">
        <f t="shared" si="0"/>
        <v>-100</v>
      </c>
      <c r="I18" s="16">
        <f t="shared" si="1"/>
        <v>-100</v>
      </c>
      <c r="J18" s="8"/>
    </row>
    <row r="19" spans="1:10" x14ac:dyDescent="0.2">
      <c r="A19" s="46">
        <v>90</v>
      </c>
      <c r="B19" s="35" t="s">
        <v>22</v>
      </c>
      <c r="C19" s="4">
        <v>3058568.33</v>
      </c>
      <c r="D19" s="4">
        <v>0</v>
      </c>
      <c r="E19" s="4">
        <v>3058568.33</v>
      </c>
      <c r="F19" s="4">
        <v>3058568.33</v>
      </c>
      <c r="G19" s="4">
        <v>3058568.28</v>
      </c>
      <c r="H19" s="5">
        <f t="shared" si="0"/>
        <v>-5.0000000279396772E-2</v>
      </c>
      <c r="I19" s="16">
        <f t="shared" si="1"/>
        <v>-5.0000000279396772E-2</v>
      </c>
      <c r="J19" s="8"/>
    </row>
    <row r="20" spans="1:10" x14ac:dyDescent="0.2">
      <c r="A20" s="45">
        <v>90004</v>
      </c>
      <c r="B20" s="15" t="s">
        <v>25</v>
      </c>
      <c r="C20" s="5">
        <f>+C21</f>
        <v>23000</v>
      </c>
      <c r="D20" s="5">
        <f>+D21</f>
        <v>0</v>
      </c>
      <c r="E20" s="5">
        <f>+E21</f>
        <v>23000</v>
      </c>
      <c r="F20" s="5">
        <f>+F21</f>
        <v>23000</v>
      </c>
      <c r="G20" s="5">
        <f>+G21</f>
        <v>48714.94</v>
      </c>
      <c r="H20" s="5">
        <f t="shared" si="0"/>
        <v>25714.940000000002</v>
      </c>
      <c r="I20" s="16">
        <f t="shared" si="1"/>
        <v>25714.940000000002</v>
      </c>
      <c r="J20" s="8"/>
    </row>
    <row r="21" spans="1:10" x14ac:dyDescent="0.2">
      <c r="A21" s="47" t="s">
        <v>26</v>
      </c>
      <c r="B21" s="38" t="s">
        <v>21</v>
      </c>
      <c r="C21" s="18">
        <v>23000</v>
      </c>
      <c r="D21" s="18">
        <v>0</v>
      </c>
      <c r="E21" s="18">
        <v>23000</v>
      </c>
      <c r="F21" s="18">
        <v>23000</v>
      </c>
      <c r="G21" s="18">
        <v>48714.94</v>
      </c>
      <c r="H21" s="18">
        <f t="shared" si="0"/>
        <v>25714.940000000002</v>
      </c>
      <c r="I21" s="19">
        <f>+H21-D21</f>
        <v>25714.940000000002</v>
      </c>
      <c r="J21" s="8"/>
    </row>
    <row r="23" spans="1:10" x14ac:dyDescent="0.2">
      <c r="A23" s="48" t="s">
        <v>47</v>
      </c>
      <c r="B23" s="49"/>
      <c r="C23" s="49"/>
      <c r="D23" s="50"/>
    </row>
    <row r="24" spans="1:10" x14ac:dyDescent="0.2">
      <c r="A24" s="51"/>
      <c r="B24" s="49"/>
      <c r="C24" s="49"/>
      <c r="D24" s="50"/>
    </row>
    <row r="25" spans="1:10" x14ac:dyDescent="0.2">
      <c r="A25" s="52"/>
      <c r="B25" s="53"/>
      <c r="C25" s="52"/>
      <c r="D25" s="52"/>
    </row>
    <row r="26" spans="1:10" x14ac:dyDescent="0.2">
      <c r="A26" s="54"/>
      <c r="B26" s="52"/>
      <c r="C26" s="52"/>
      <c r="D26" s="52"/>
    </row>
    <row r="27" spans="1:10" x14ac:dyDescent="0.2">
      <c r="A27" s="54"/>
      <c r="B27" s="52" t="s">
        <v>48</v>
      </c>
      <c r="C27" s="54"/>
      <c r="D27" s="55" t="s">
        <v>48</v>
      </c>
    </row>
    <row r="28" spans="1:10" ht="22.5" x14ac:dyDescent="0.2">
      <c r="A28" s="54"/>
      <c r="B28" s="56" t="s">
        <v>49</v>
      </c>
      <c r="C28" s="57"/>
      <c r="D28" s="58" t="s">
        <v>49</v>
      </c>
    </row>
  </sheetData>
  <sheetProtection algorithmName="SHA-512" hashValue="5YBoZUYNkSITgTh6y+zJbgun1c/IPyqD9L+YPpcGGZIocxmsF22cLm22JEZ/Yel2P6MOUeJaLZOQPOhCF9nH3Q==" saltValue="yqSwlcPSmFofS98nXIJ1sg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zoomScale="120" zoomScaleNormal="120" zoomScaleSheetLayoutView="100" workbookViewId="0">
      <pane ySplit="1" topLeftCell="A2" activePane="bottomLeft" state="frozen"/>
      <selection pane="bottomLeft" activeCell="A12" sqref="A12"/>
    </sheetView>
  </sheetViews>
  <sheetFormatPr baseColWidth="10" defaultColWidth="12" defaultRowHeight="11.25" x14ac:dyDescent="0.2"/>
  <cols>
    <col min="1" max="1" width="135.83203125" style="24" customWidth="1"/>
    <col min="2" max="16384" width="12" style="24"/>
  </cols>
  <sheetData>
    <row r="1" spans="1:1" x14ac:dyDescent="0.2">
      <c r="A1" s="22" t="s">
        <v>28</v>
      </c>
    </row>
    <row r="2" spans="1:1" ht="11.25" customHeight="1" x14ac:dyDescent="0.2">
      <c r="A2" s="25" t="s">
        <v>38</v>
      </c>
    </row>
    <row r="3" spans="1:1" ht="33.75" x14ac:dyDescent="0.2">
      <c r="A3" s="25" t="s">
        <v>39</v>
      </c>
    </row>
    <row r="4" spans="1:1" x14ac:dyDescent="0.2">
      <c r="A4" s="25" t="s">
        <v>40</v>
      </c>
    </row>
    <row r="5" spans="1:1" ht="22.5" customHeight="1" x14ac:dyDescent="0.2">
      <c r="A5" s="25" t="s">
        <v>41</v>
      </c>
    </row>
    <row r="6" spans="1:1" ht="56.25" customHeight="1" x14ac:dyDescent="0.2">
      <c r="A6" s="25" t="s">
        <v>42</v>
      </c>
    </row>
    <row r="7" spans="1:1" ht="35.25" customHeight="1" x14ac:dyDescent="0.2">
      <c r="A7" s="25" t="s">
        <v>43</v>
      </c>
    </row>
    <row r="8" spans="1:1" ht="11.25" customHeight="1" x14ac:dyDescent="0.2">
      <c r="A8" s="25" t="s">
        <v>44</v>
      </c>
    </row>
    <row r="9" spans="1:1" ht="11.25" customHeight="1" x14ac:dyDescent="0.2">
      <c r="A9" s="25" t="s">
        <v>45</v>
      </c>
    </row>
    <row r="10" spans="1:1" x14ac:dyDescent="0.2">
      <c r="A10" s="25"/>
    </row>
    <row r="11" spans="1:1" x14ac:dyDescent="0.2">
      <c r="A11" s="23" t="s">
        <v>29</v>
      </c>
    </row>
    <row r="12" spans="1:1" ht="11.25" customHeight="1" x14ac:dyDescent="0.2">
      <c r="A12" s="25" t="s">
        <v>37</v>
      </c>
    </row>
    <row r="13" spans="1:1" ht="11.25" customHeight="1" x14ac:dyDescent="0.2">
      <c r="A13" s="25"/>
    </row>
    <row r="14" spans="1:1" ht="11.25" customHeight="1" x14ac:dyDescent="0.2">
      <c r="A14" s="23" t="s">
        <v>30</v>
      </c>
    </row>
    <row r="15" spans="1:1" ht="27.95" customHeight="1" x14ac:dyDescent="0.2">
      <c r="A15" s="26" t="s">
        <v>35</v>
      </c>
    </row>
    <row r="16" spans="1:1" ht="14.1" customHeight="1" x14ac:dyDescent="0.2">
      <c r="A16" s="26" t="s">
        <v>33</v>
      </c>
    </row>
    <row r="17" spans="1:1" x14ac:dyDescent="0.2">
      <c r="A17" s="25"/>
    </row>
  </sheetData>
  <sheetProtection algorithmName="SHA-512" hashValue="ca2Y1tnxwemJHcChrIwdg7jHrOtQIkVG47yDIKP1FPu+8gOl7R429pw6qmy/7RKP9Wy9KLUptXXhlACI/So4DQ==" saltValue="00GZUTsguAqeHb0I138Qt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EAI</vt:lpstr>
      <vt:lpstr>Instructivo_EAI</vt:lpstr>
      <vt:lpstr>CRI</vt:lpstr>
      <vt:lpstr>Instructivo_CRI</vt:lpstr>
      <vt:lpstr>CFF</vt:lpstr>
      <vt:lpstr>Instructivo_CFF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ortega</cp:lastModifiedBy>
  <cp:lastPrinted>2017-03-30T22:07:26Z</cp:lastPrinted>
  <dcterms:created xsi:type="dcterms:W3CDTF">2012-12-11T20:48:19Z</dcterms:created>
  <dcterms:modified xsi:type="dcterms:W3CDTF">2018-01-21T01:53:18Z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